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rquivo Licitacao\LICITAÇÕES 2019\Tomada de Preços\TP 01 2019 - Construção de Muro no CCS - CJ\Documentos Engenharia\"/>
    </mc:Choice>
  </mc:AlternateContent>
  <bookViews>
    <workbookView xWindow="0" yWindow="0" windowWidth="15360" windowHeight="7650"/>
  </bookViews>
  <sheets>
    <sheet name="Fo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9" i="1" l="1"/>
  <c r="H69" i="1" s="1"/>
  <c r="I68" i="1" s="1"/>
  <c r="G66" i="1"/>
  <c r="H66" i="1" s="1"/>
  <c r="G65" i="1"/>
  <c r="H65" i="1" s="1"/>
  <c r="I63" i="1" s="1"/>
  <c r="G61" i="1"/>
  <c r="H61" i="1" s="1"/>
  <c r="G60" i="1"/>
  <c r="H60" i="1" s="1"/>
  <c r="H58" i="1"/>
  <c r="I57" i="1" s="1"/>
  <c r="G58" i="1"/>
  <c r="H55" i="1"/>
  <c r="I53" i="1" s="1"/>
  <c r="G55" i="1"/>
  <c r="G52" i="1"/>
  <c r="H52" i="1" s="1"/>
  <c r="H51" i="1"/>
  <c r="G51" i="1"/>
  <c r="G48" i="1"/>
  <c r="H48" i="1" s="1"/>
  <c r="G47" i="1"/>
  <c r="H47" i="1" s="1"/>
  <c r="G46" i="1"/>
  <c r="H46" i="1" s="1"/>
  <c r="I45" i="1" s="1"/>
  <c r="H43" i="1"/>
  <c r="G43" i="1"/>
  <c r="H42" i="1"/>
  <c r="I39" i="1" s="1"/>
  <c r="G42" i="1"/>
  <c r="G37" i="1"/>
  <c r="H37" i="1" s="1"/>
  <c r="H36" i="1"/>
  <c r="G36" i="1"/>
  <c r="G35" i="1"/>
  <c r="H35" i="1" s="1"/>
  <c r="H34" i="1"/>
  <c r="G32" i="1"/>
  <c r="H32" i="1" s="1"/>
  <c r="G31" i="1"/>
  <c r="H31" i="1" s="1"/>
  <c r="H30" i="1"/>
  <c r="G30" i="1"/>
  <c r="H29" i="1"/>
  <c r="G27" i="1"/>
  <c r="H27" i="1" s="1"/>
  <c r="G26" i="1"/>
  <c r="H26" i="1" s="1"/>
  <c r="H25" i="1"/>
  <c r="I20" i="1" s="1"/>
  <c r="I73" i="1" s="1"/>
  <c r="I6" i="1" s="1"/>
  <c r="H24" i="1"/>
  <c r="G24" i="1"/>
  <c r="H23" i="1"/>
  <c r="G23" i="1"/>
  <c r="G73" i="1" s="1"/>
  <c r="H22" i="1"/>
  <c r="H21" i="1"/>
  <c r="H20" i="1"/>
  <c r="H19" i="1"/>
  <c r="H73" i="1" l="1"/>
</calcChain>
</file>

<file path=xl/sharedStrings.xml><?xml version="1.0" encoding="utf-8"?>
<sst xmlns="http://schemas.openxmlformats.org/spreadsheetml/2006/main" count="155" uniqueCount="130">
  <si>
    <t>Universidade Estadual do Norte do Paraná - UENP</t>
  </si>
  <si>
    <t>Decreto Estadual n.º 3909/08  -  CNPJ 08.885.100/0001-54</t>
  </si>
  <si>
    <t>DATA: MAIO DE 2019</t>
  </si>
  <si>
    <t>Campus Jacarezinho</t>
  </si>
  <si>
    <t>REF.: Referência SINAPI: MARÇO/ 2019</t>
  </si>
  <si>
    <t xml:space="preserve">Contrato nº </t>
  </si>
  <si>
    <t xml:space="preserve">BDI = </t>
  </si>
  <si>
    <t>OBRA: MURO DE ARRIMO (AO LADO DA CANTINA)</t>
  </si>
  <si>
    <t xml:space="preserve">TOTAL = </t>
  </si>
  <si>
    <t>CRONOGRAMA DOS SERVIÇOS PARA O MURO DE ARRIMO</t>
  </si>
  <si>
    <t>1</t>
  </si>
  <si>
    <t>ESTACAS DE 5M, NO ALINHAMENTO PREDIAL</t>
  </si>
  <si>
    <t>2</t>
  </si>
  <si>
    <t>ESTACAS DE 3M, AO LADO DA CALÇADA DACANTINA</t>
  </si>
  <si>
    <t>3</t>
  </si>
  <si>
    <t>VIGAS TIRANTE E VIGA DE RESPADO NO ALINHAMENTO DAS ESTACAS DE 5M</t>
  </si>
  <si>
    <t>4</t>
  </si>
  <si>
    <t>CORTE DO TALUDE (ALTURA DOCORTE = 2,0M, EM MÉDIA), TANGENCIANDO ESTACAS DE 5M</t>
  </si>
  <si>
    <t>5</t>
  </si>
  <si>
    <t>ALVENARIA DO MURO E VIGAS DE AMARRAÇÃO ENTRE ESTACAS DE 5M</t>
  </si>
  <si>
    <t>6</t>
  </si>
  <si>
    <t>ACABAMENTO DO MURO</t>
  </si>
  <si>
    <t>7</t>
  </si>
  <si>
    <t>FIXAÇÃO DO ALAMBRADO</t>
  </si>
  <si>
    <t>8</t>
  </si>
  <si>
    <t>REPAROS NAS CALÇADAS 1</t>
  </si>
  <si>
    <t>REPAROS NAS CALÇADAS 2</t>
  </si>
  <si>
    <t>COD.</t>
  </si>
  <si>
    <t>ITEM</t>
  </si>
  <si>
    <t>DESCRIÇÃO DOS SERVIÇOS</t>
  </si>
  <si>
    <t>Unid</t>
  </si>
  <si>
    <t>Quant</t>
  </si>
  <si>
    <t>R$/un.</t>
  </si>
  <si>
    <t>Total (sem BDI)</t>
  </si>
  <si>
    <t>Total (COM BDI)</t>
  </si>
  <si>
    <t>TOTAL DO ÍTEM</t>
  </si>
  <si>
    <t xml:space="preserve">MURO </t>
  </si>
  <si>
    <t>ESTRUTURA EM CONCRETO ARMADO</t>
  </si>
  <si>
    <t>ESTACA - BROCA DE 5 M (18X)</t>
  </si>
  <si>
    <t>98229</t>
  </si>
  <si>
    <t>1.1</t>
  </si>
  <si>
    <t>98229 ESTACA BROCA DE CONCRETO, DIÃMETRO DE 25 CM, PROFUNDIDADE DE 5M, M CR 65,93</t>
  </si>
  <si>
    <t>m</t>
  </si>
  <si>
    <t>1.2</t>
  </si>
  <si>
    <t>armação da broca: 4 f . 8,0mm, comprim. =3m</t>
  </si>
  <si>
    <t>kg</t>
  </si>
  <si>
    <t>ESTACA -BROCA DE 3 M (18X)</t>
  </si>
  <si>
    <t>1.3</t>
  </si>
  <si>
    <t>98229 ESTACA BROCA DE CONCRETO, DIÃMETRO DE 25 CM, PROFUNDIDADE DE ATÉ 3 M, M CR 65,93</t>
  </si>
  <si>
    <t>1.4</t>
  </si>
  <si>
    <t>VIGA TIRANTE + BLOCO SUPERIOR 18 X  (20X30) X 2,5M</t>
  </si>
  <si>
    <t>90996</t>
  </si>
  <si>
    <t>1.5</t>
  </si>
  <si>
    <t>FORMA: =18 X (0,3*2,5 X 1,6)= 22,5m²:  FORMAS MANUSEÁVEIS PARA PAREDES DE CONCRETO MOLDADAS IN LOCO</t>
  </si>
  <si>
    <t>m²</t>
  </si>
  <si>
    <t>92778</t>
  </si>
  <si>
    <t>1.6</t>
  </si>
  <si>
    <t xml:space="preserve"> ARMAÇÃO DE VIGA DE UMA ESTRUTURA CONVENCIONAL DE CONCRETO ARMADO </t>
  </si>
  <si>
    <t>94964</t>
  </si>
  <si>
    <t>1.7</t>
  </si>
  <si>
    <t>CONCRETO FCK = 20MPA, TRAÇO 1:2,7:3 (CIMENTO/ AREIA MÉDIA/ BRITA 1)</t>
  </si>
  <si>
    <t>m³</t>
  </si>
  <si>
    <t>VIGA INFERIOR + VIGA INTERM. + VIGA SUPERIOR = 3X20x (0,2X0,3X28) = 3,6 M3</t>
  </si>
  <si>
    <t>1.8</t>
  </si>
  <si>
    <t>FORMA: =1,5 X 0,3*20 = 22,5m²:  FORMAS MANUSEÁVEIS PARA PAREDES DE CONCRETO MOLDADAS IN LOCO</t>
  </si>
  <si>
    <t>1.9</t>
  </si>
  <si>
    <t xml:space="preserve"> ARMAÇÃO DE VIGA DE UMA ESTRUTURA CONVENCIONAL DE CONCRETO ARMADO KG CR 7,92</t>
  </si>
  <si>
    <t>1.10</t>
  </si>
  <si>
    <t>CONCRETO FCK = 20MPA, TRAÇO 1:2,7:3 (CIMENTO/ AREIA MÉDIA/ BRITA 1) - M3 CR 280,51</t>
  </si>
  <si>
    <t>CORTE DO TALUDE E ESCAVAÇÕES, INCLUSIVE TRANSPORTE</t>
  </si>
  <si>
    <t>74154/001</t>
  </si>
  <si>
    <t>ESCAVACAO, CARGA E TRANSPORTE DE MATERIAL DE 1A CATEGORIA COM TRATOR SOBRE ESTEIRAS 347 HP E CACAMBA 6M3, DMT 50 A 200M</t>
  </si>
  <si>
    <t>2.1</t>
  </si>
  <si>
    <t xml:space="preserve"> ESCAVAÇÃO TALUDE : H=1,70 ;  BASE = 1,70; COMPRIMENTO = 28,0 M . Volume corte = 45 M³</t>
  </si>
  <si>
    <t>2.2</t>
  </si>
  <si>
    <t>escavação entre estacas (0,3x2,0x28)m</t>
  </si>
  <si>
    <t>PAREDE DE ALVENARIA - ARIMO</t>
  </si>
  <si>
    <t>72131</t>
  </si>
  <si>
    <t>3.1</t>
  </si>
  <si>
    <t>72131 ALVENARIA EM TIJOLO CERAMICO MACICO 5X10X20CM 1 VEZ (ESPESSURA 20CM), ASSENTADO COM ARGAMASSA TRACO 1:2:8 (CIMENTO, CAL E AREIA)M2 CR 114,04</t>
  </si>
  <si>
    <t>87879</t>
  </si>
  <si>
    <t>3.2</t>
  </si>
  <si>
    <t>87879 CHAPISCO APLICADO EM ALVENARIAS E ESTRUTURAS DE CONCRETO INTERNAS, COM COLHER DE PEDREIRO. ARGAMASSA TRAÇO 1:3 M2 CR 2,89</t>
  </si>
  <si>
    <t>87529</t>
  </si>
  <si>
    <t>3.3</t>
  </si>
  <si>
    <t xml:space="preserve"> MASSA ÚNICA, PARA RECEBIMENTO DE PINTURA, EM ARGAMASSA TRAÇO 1:2:8, ESPESSURA 2CM </t>
  </si>
  <si>
    <t>PINTURA DO MURO</t>
  </si>
  <si>
    <t>88483</t>
  </si>
  <si>
    <t>3.4</t>
  </si>
  <si>
    <t xml:space="preserve">APLICAÇÃO DE FUNDO SELADOR LÁTEX PVA EM PAREDES, UMA DEMÃO. AF_06/2014 </t>
  </si>
  <si>
    <t>88489</t>
  </si>
  <si>
    <t>3.5</t>
  </si>
  <si>
    <t xml:space="preserve">APLICAÇÃO MANUAL DE PINTURA COM TINTA LÁTEX ACRÍLICA EM PAREDES, DUAS DEMÃOS. AF 06 -2014 </t>
  </si>
  <si>
    <t>ALAMBRADO</t>
  </si>
  <si>
    <t>alambrambrado de tela - 28x2 m = 54 m²</t>
  </si>
  <si>
    <t>74244/001 ADAPTADO</t>
  </si>
  <si>
    <t>4.1</t>
  </si>
  <si>
    <t xml:space="preserve">ALAMBRADO PARA QUADRA POLIESPORTIVA, ESTRUTURADO POR TUBOS DE ACO GALV ANIZADO, COM COSTURA, DIN 2440, DIAMETRO 2", PINTADO ESMALTE COR BRANCO, COM TELA DE ARAME GALVANI ZADO, FIO 14 BWG E MALHA QUADRADA 5X5CM </t>
  </si>
  <si>
    <t>CALHA, CAIXA DE PASSAGEM,  TAMPA  -  DE CONCRETO</t>
  </si>
  <si>
    <t>87692</t>
  </si>
  <si>
    <t>5.1</t>
  </si>
  <si>
    <t>CALHA ABERTA EM CONCRETO SIMPLES (e=3cm)  - [LARGURA = 1,0M; ALTURA = 0,3M; COMPRIMENTO = 4,0M], INCLUSIVE REATERRO DE REGULARIZAÇÃO. Calha no solo,  para água pluvial, ligando da calçada próximo à copa até a caixa de a.p. existente no alinhamento predial].</t>
  </si>
  <si>
    <t>m2</t>
  </si>
  <si>
    <t>CAIXA DE PASSAGEM (ÁGUA PLUVIAL) -[ RELOCAR CAIXA EXISTENTE]</t>
  </si>
  <si>
    <t>97904 - adaptado</t>
  </si>
  <si>
    <t xml:space="preserve"> CAIXA ENTERRADA HIDRÁULICA RETANGULAR EM ALVENARIA COM TIJOLOS CERÂMICOS MACIÇOS, DIMENSÕES INTERNAS: 1X1X1M PARA ÁGUA PLUVIAL. AF_05/2 </t>
  </si>
  <si>
    <t xml:space="preserve"> un.</t>
  </si>
  <si>
    <t>74202/001 ADAPTADO</t>
  </si>
  <si>
    <t>5.2</t>
  </si>
  <si>
    <t>TAMPA DE CONCRETO ARMADO, DIM (1,2X1,2X0,05)M</t>
  </si>
  <si>
    <t>TUBULAÇÃO DE ESGOTO</t>
  </si>
  <si>
    <t>TUBULAÇÃO DE ESGOTO EM PVC 100 mm, INCLUSIVE CONEXÕES E LIGAÇÕES</t>
  </si>
  <si>
    <t>96523</t>
  </si>
  <si>
    <t>6.1</t>
  </si>
  <si>
    <t>ESCAVAÇÃO, MONTAGEM, REATERRO (0,2 x 0,40 x 30)m = 2,4m³</t>
  </si>
  <si>
    <t xml:space="preserve">89714 </t>
  </si>
  <si>
    <t>6.2</t>
  </si>
  <si>
    <t xml:space="preserve"> TUBO PVC, SERIE NORMAL, ESGOTO PREDIAL, DN 100 MM, FORNECIDO E INSTALA M CR 42,20</t>
  </si>
  <si>
    <t>REATERRO</t>
  </si>
  <si>
    <t>93382</t>
  </si>
  <si>
    <t>7.1</t>
  </si>
  <si>
    <t xml:space="preserve"> REATERRO MANUAL DE VALAS COM COMPACTAÇÃO MECANIZADA. AF_04/2016 </t>
  </si>
  <si>
    <t>TOTAIS</t>
  </si>
  <si>
    <t xml:space="preserve">REFERÊNCIA: TABELA SINAP </t>
  </si>
  <si>
    <t>| LOCALIDADE : CURITIBA |</t>
  </si>
  <si>
    <t>| VÍNCULO : TODOS REFERENCIAIS |</t>
  </si>
  <si>
    <t>| DATA DE PREÇO : 01/03/2019 |</t>
  </si>
  <si>
    <t>| DATA DE RT : 13/04/2019 |</t>
  </si>
  <si>
    <t>| NÍVEL DE PREÇO : MEDIANO |</t>
  </si>
  <si>
    <t>| ENCARGOS :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</si>
</sst>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1"/>
    </font>
    <font>
      <i/>
      <sz val="11"/>
      <name val="Calibri"/>
      <family val="2"/>
      <charset val="1"/>
    </font>
    <font>
      <i/>
      <sz val="8"/>
      <name val="Calibri"/>
      <family val="2"/>
      <charset val="1"/>
    </font>
    <font>
      <i/>
      <sz val="10"/>
      <name val="Calibri"/>
      <family val="2"/>
      <charset val="1"/>
    </font>
    <font>
      <sz val="8"/>
      <name val="Calibri"/>
      <family val="2"/>
      <charset val="1"/>
    </font>
    <font>
      <b/>
      <sz val="10"/>
      <name val="Calibri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E0E0E0"/>
      </patternFill>
    </fill>
  </fills>
  <borders count="26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43" fontId="2" fillId="0" borderId="2" xfId="1" applyFont="1" applyBorder="1" applyAlignment="1" applyProtection="1">
      <alignment horizontal="center" vertical="center"/>
    </xf>
    <xf numFmtId="43" fontId="2" fillId="0" borderId="2" xfId="1" applyFont="1" applyBorder="1" applyAlignment="1" applyProtection="1"/>
    <xf numFmtId="0" fontId="2" fillId="0" borderId="3" xfId="0" applyFont="1" applyBorder="1"/>
    <xf numFmtId="49" fontId="2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43" fontId="2" fillId="0" borderId="4" xfId="1" applyFont="1" applyBorder="1" applyAlignment="1" applyProtection="1"/>
    <xf numFmtId="0" fontId="2" fillId="0" borderId="5" xfId="0" applyFont="1" applyBorder="1"/>
    <xf numFmtId="0" fontId="3" fillId="2" borderId="6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43" fontId="2" fillId="0" borderId="6" xfId="1" applyFont="1" applyBorder="1" applyAlignment="1" applyProtection="1"/>
    <xf numFmtId="0" fontId="2" fillId="0" borderId="7" xfId="0" applyFont="1" applyBorder="1"/>
    <xf numFmtId="0" fontId="5" fillId="2" borderId="6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right" vertical="center"/>
    </xf>
    <xf numFmtId="9" fontId="2" fillId="0" borderId="8" xfId="2" applyFont="1" applyBorder="1" applyAlignment="1" applyProtection="1"/>
    <xf numFmtId="0" fontId="2" fillId="0" borderId="9" xfId="0" applyFont="1" applyBorder="1"/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right" vertical="center"/>
    </xf>
    <xf numFmtId="9" fontId="2" fillId="0" borderId="11" xfId="2" applyFont="1" applyBorder="1" applyAlignment="1" applyProtection="1"/>
    <xf numFmtId="164" fontId="2" fillId="0" borderId="12" xfId="0" applyNumberFormat="1" applyFont="1" applyBorder="1"/>
    <xf numFmtId="49" fontId="2" fillId="2" borderId="1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right" vertical="center"/>
    </xf>
    <xf numFmtId="9" fontId="2" fillId="0" borderId="4" xfId="2" applyFont="1" applyBorder="1" applyAlignment="1" applyProtection="1"/>
    <xf numFmtId="49" fontId="2" fillId="2" borderId="14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right" vertical="center"/>
    </xf>
    <xf numFmtId="9" fontId="2" fillId="0" borderId="6" xfId="2" applyFont="1" applyBorder="1" applyAlignment="1" applyProtection="1"/>
    <xf numFmtId="49" fontId="2" fillId="2" borderId="15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49" fontId="2" fillId="2" borderId="16" xfId="0" applyNumberFormat="1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left" vertical="center"/>
    </xf>
    <xf numFmtId="49" fontId="2" fillId="2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6" xfId="0" applyFont="1" applyBorder="1" applyAlignment="1">
      <alignment horizontal="right" vertical="center"/>
    </xf>
    <xf numFmtId="9" fontId="2" fillId="0" borderId="16" xfId="2" applyFont="1" applyBorder="1" applyAlignment="1" applyProtection="1"/>
    <xf numFmtId="0" fontId="2" fillId="0" borderId="18" xfId="0" applyFont="1" applyBorder="1"/>
    <xf numFmtId="49" fontId="2" fillId="3" borderId="19" xfId="0" applyNumberFormat="1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center" vertical="center" wrapText="1"/>
    </xf>
    <xf numFmtId="43" fontId="2" fillId="3" borderId="20" xfId="1" applyFont="1" applyFill="1" applyBorder="1" applyAlignment="1" applyProtection="1">
      <alignment horizontal="center" vertical="center" wrapText="1"/>
    </xf>
    <xf numFmtId="43" fontId="2" fillId="3" borderId="21" xfId="1" applyFont="1" applyFill="1" applyBorder="1" applyAlignment="1" applyProtection="1">
      <alignment horizontal="center" vertical="center" wrapText="1"/>
    </xf>
    <xf numFmtId="49" fontId="7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3" fontId="2" fillId="0" borderId="11" xfId="1" applyFont="1" applyBorder="1" applyAlignment="1" applyProtection="1">
      <alignment horizontal="center"/>
    </xf>
    <xf numFmtId="43" fontId="2" fillId="0" borderId="11" xfId="1" applyFont="1" applyBorder="1" applyAlignment="1" applyProtection="1"/>
    <xf numFmtId="43" fontId="7" fillId="0" borderId="11" xfId="1" applyFont="1" applyBorder="1" applyAlignment="1" applyProtection="1">
      <alignment horizontal="center" vertical="center" wrapText="1"/>
    </xf>
    <xf numFmtId="0" fontId="2" fillId="0" borderId="12" xfId="0" applyFont="1" applyBorder="1"/>
    <xf numFmtId="49" fontId="2" fillId="2" borderId="14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43" fontId="2" fillId="0" borderId="6" xfId="1" applyFont="1" applyBorder="1" applyAlignment="1" applyProtection="1">
      <alignment horizontal="center" vertical="center"/>
    </xf>
    <xf numFmtId="43" fontId="2" fillId="2" borderId="6" xfId="1" applyFont="1" applyFill="1" applyBorder="1" applyAlignment="1" applyProtection="1">
      <alignment horizontal="center" vertical="center"/>
    </xf>
    <xf numFmtId="43" fontId="2" fillId="0" borderId="6" xfId="1" applyFont="1" applyBorder="1" applyAlignment="1" applyProtection="1">
      <alignment horizontal="center"/>
    </xf>
    <xf numFmtId="164" fontId="0" fillId="0" borderId="0" xfId="0" applyNumberFormat="1"/>
    <xf numFmtId="49" fontId="7" fillId="2" borderId="19" xfId="0" applyNumberFormat="1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left"/>
    </xf>
    <xf numFmtId="0" fontId="7" fillId="0" borderId="20" xfId="0" applyFont="1" applyBorder="1" applyAlignment="1">
      <alignment horizontal="center"/>
    </xf>
    <xf numFmtId="43" fontId="7" fillId="0" borderId="20" xfId="1" applyFont="1" applyBorder="1" applyAlignment="1" applyProtection="1">
      <alignment horizontal="center"/>
    </xf>
    <xf numFmtId="43" fontId="7" fillId="2" borderId="20" xfId="1" applyFont="1" applyFill="1" applyBorder="1" applyAlignment="1" applyProtection="1">
      <alignment horizontal="center" vertical="center"/>
    </xf>
    <xf numFmtId="164" fontId="7" fillId="0" borderId="21" xfId="0" applyNumberFormat="1" applyFont="1" applyBorder="1" applyAlignment="1">
      <alignment horizontal="center"/>
    </xf>
    <xf numFmtId="164" fontId="8" fillId="0" borderId="0" xfId="0" applyNumberFormat="1" applyFont="1"/>
    <xf numFmtId="0" fontId="8" fillId="0" borderId="0" xfId="0" applyFont="1"/>
    <xf numFmtId="0" fontId="2" fillId="0" borderId="6" xfId="0" applyFont="1" applyBorder="1"/>
    <xf numFmtId="0" fontId="2" fillId="0" borderId="6" xfId="0" applyFont="1" applyBorder="1" applyAlignment="1">
      <alignment horizontal="left" vertical="center" wrapText="1"/>
    </xf>
    <xf numFmtId="0" fontId="9" fillId="0" borderId="0" xfId="0" applyFont="1"/>
    <xf numFmtId="49" fontId="2" fillId="0" borderId="14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165" fontId="2" fillId="2" borderId="6" xfId="0" applyNumberFormat="1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>
      <alignment horizontal="center" vertical="center"/>
    </xf>
    <xf numFmtId="49" fontId="2" fillId="2" borderId="22" xfId="0" applyNumberFormat="1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43" fontId="2" fillId="2" borderId="23" xfId="1" applyFont="1" applyFill="1" applyBorder="1" applyAlignment="1" applyProtection="1">
      <alignment horizontal="center" vertical="center"/>
    </xf>
    <xf numFmtId="43" fontId="2" fillId="0" borderId="23" xfId="1" applyFont="1" applyBorder="1" applyAlignment="1" applyProtection="1">
      <alignment horizontal="center"/>
    </xf>
    <xf numFmtId="0" fontId="2" fillId="0" borderId="24" xfId="0" applyFont="1" applyBorder="1" applyAlignment="1">
      <alignment horizontal="center"/>
    </xf>
    <xf numFmtId="0" fontId="2" fillId="2" borderId="6" xfId="0" applyFont="1" applyFill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0" fontId="2" fillId="2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left"/>
    </xf>
    <xf numFmtId="0" fontId="2" fillId="0" borderId="20" xfId="0" applyFont="1" applyBorder="1" applyAlignment="1">
      <alignment horizontal="center"/>
    </xf>
    <xf numFmtId="43" fontId="2" fillId="0" borderId="20" xfId="1" applyFont="1" applyBorder="1" applyAlignment="1" applyProtection="1">
      <alignment horizontal="center"/>
    </xf>
    <xf numFmtId="43" fontId="2" fillId="2" borderId="20" xfId="1" applyFont="1" applyFill="1" applyBorder="1" applyAlignment="1" applyProtection="1">
      <alignment horizontal="center" vertical="center"/>
    </xf>
    <xf numFmtId="164" fontId="2" fillId="0" borderId="21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left" vertical="center"/>
    </xf>
    <xf numFmtId="43" fontId="2" fillId="0" borderId="6" xfId="1" applyFont="1" applyBorder="1" applyAlignment="1" applyProtection="1">
      <alignment horizontal="left" vertical="center"/>
    </xf>
    <xf numFmtId="0" fontId="0" fillId="0" borderId="0" xfId="0" applyAlignment="1">
      <alignment vertical="center"/>
    </xf>
    <xf numFmtId="43" fontId="2" fillId="2" borderId="6" xfId="1" applyFont="1" applyFill="1" applyBorder="1" applyAlignment="1" applyProtection="1">
      <alignment horizontal="left" vertical="center"/>
    </xf>
    <xf numFmtId="0" fontId="2" fillId="0" borderId="7" xfId="0" applyFont="1" applyBorder="1" applyAlignment="1">
      <alignment horizontal="left"/>
    </xf>
    <xf numFmtId="49" fontId="2" fillId="2" borderId="14" xfId="0" applyNumberFormat="1" applyFont="1" applyFill="1" applyBorder="1" applyAlignment="1">
      <alignment horizontal="left" vertical="center"/>
    </xf>
    <xf numFmtId="164" fontId="2" fillId="0" borderId="7" xfId="0" applyNumberFormat="1" applyFont="1" applyBorder="1" applyAlignment="1">
      <alignment horizontal="left"/>
    </xf>
    <xf numFmtId="49" fontId="2" fillId="0" borderId="1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64" fontId="2" fillId="0" borderId="7" xfId="0" applyNumberFormat="1" applyFont="1" applyBorder="1"/>
    <xf numFmtId="0" fontId="0" fillId="0" borderId="0" xfId="0" applyFont="1" applyAlignment="1">
      <alignment wrapText="1"/>
    </xf>
    <xf numFmtId="0" fontId="2" fillId="0" borderId="6" xfId="0" applyFont="1" applyBorder="1" applyAlignment="1">
      <alignment vertical="center"/>
    </xf>
    <xf numFmtId="0" fontId="2" fillId="0" borderId="25" xfId="0" applyFont="1" applyBorder="1"/>
    <xf numFmtId="0" fontId="2" fillId="0" borderId="6" xfId="0" applyFont="1" applyBorder="1" applyAlignment="1">
      <alignment horizontal="center"/>
    </xf>
    <xf numFmtId="43" fontId="2" fillId="2" borderId="7" xfId="1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43" fontId="2" fillId="0" borderId="8" xfId="1" applyFont="1" applyBorder="1" applyAlignment="1" applyProtection="1">
      <alignment horizontal="center"/>
    </xf>
    <xf numFmtId="43" fontId="2" fillId="2" borderId="8" xfId="1" applyFont="1" applyFill="1" applyBorder="1" applyAlignment="1" applyProtection="1">
      <alignment horizontal="center" vertical="center"/>
    </xf>
    <xf numFmtId="43" fontId="2" fillId="2" borderId="9" xfId="1" applyFont="1" applyFill="1" applyBorder="1" applyAlignment="1" applyProtection="1">
      <alignment horizontal="center" vertical="center"/>
    </xf>
    <xf numFmtId="43" fontId="2" fillId="2" borderId="21" xfId="1" applyFont="1" applyFill="1" applyBorder="1" applyAlignment="1" applyProtection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43" fontId="2" fillId="0" borderId="16" xfId="1" applyFont="1" applyBorder="1" applyAlignment="1" applyProtection="1">
      <alignment horizontal="center" vertical="center"/>
    </xf>
    <xf numFmtId="43" fontId="2" fillId="0" borderId="16" xfId="1" applyFont="1" applyBorder="1" applyAlignment="1" applyProtection="1"/>
  </cellXfs>
  <cellStyles count="3">
    <cellStyle name="Normal" xfId="0" builtinId="0"/>
    <cellStyle name="Pe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51120</xdr:colOff>
      <xdr:row>1</xdr:row>
      <xdr:rowOff>53280</xdr:rowOff>
    </xdr:from>
    <xdr:to>
      <xdr:col>1</xdr:col>
      <xdr:colOff>75960</xdr:colOff>
      <xdr:row>5</xdr:row>
      <xdr:rowOff>36000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51120" y="215205"/>
          <a:ext cx="939240" cy="68757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abSelected="1" workbookViewId="0">
      <selection activeCell="C3" sqref="C3"/>
    </sheetView>
  </sheetViews>
  <sheetFormatPr defaultRowHeight="15" x14ac:dyDescent="0.25"/>
  <cols>
    <col min="1" max="1" width="13.7109375" customWidth="1"/>
    <col min="2" max="2" width="8.7109375" customWidth="1"/>
    <col min="3" max="3" width="59.5703125" customWidth="1"/>
    <col min="4" max="6" width="8.7109375" customWidth="1"/>
    <col min="7" max="8" width="10" customWidth="1"/>
    <col min="9" max="9" width="15" customWidth="1"/>
    <col min="10" max="10" width="11.42578125" customWidth="1"/>
    <col min="11" max="11" width="12" customWidth="1"/>
    <col min="12" max="1025" width="8.7109375" customWidth="1"/>
  </cols>
  <sheetData>
    <row r="1" spans="1:9" x14ac:dyDescent="0.25">
      <c r="A1" s="1"/>
      <c r="B1" s="2"/>
      <c r="C1" s="3"/>
      <c r="D1" s="2"/>
      <c r="E1" s="4"/>
      <c r="F1" s="4"/>
      <c r="G1" s="4"/>
      <c r="H1" s="5"/>
      <c r="I1" s="6"/>
    </row>
    <row r="2" spans="1:9" x14ac:dyDescent="0.25">
      <c r="A2" s="7"/>
      <c r="B2" s="7"/>
      <c r="C2" s="8" t="s">
        <v>0</v>
      </c>
      <c r="D2" s="9"/>
      <c r="E2" s="9"/>
      <c r="F2" s="9"/>
      <c r="G2" s="9"/>
      <c r="H2" s="10"/>
      <c r="I2" s="11"/>
    </row>
    <row r="3" spans="1:9" ht="15" customHeight="1" x14ac:dyDescent="0.25">
      <c r="A3" s="7"/>
      <c r="B3" s="7"/>
      <c r="C3" s="12" t="s">
        <v>1</v>
      </c>
      <c r="D3" s="13" t="s">
        <v>2</v>
      </c>
      <c r="E3" s="13"/>
      <c r="F3" s="13"/>
      <c r="G3" s="13"/>
      <c r="H3" s="14"/>
      <c r="I3" s="15"/>
    </row>
    <row r="4" spans="1:9" x14ac:dyDescent="0.25">
      <c r="A4" s="7"/>
      <c r="B4" s="7"/>
      <c r="C4" s="16" t="s">
        <v>3</v>
      </c>
      <c r="D4" s="17" t="s">
        <v>4</v>
      </c>
      <c r="E4" s="17"/>
      <c r="F4" s="17"/>
      <c r="G4" s="17"/>
      <c r="H4" s="14"/>
      <c r="I4" s="15"/>
    </row>
    <row r="5" spans="1:9" x14ac:dyDescent="0.25">
      <c r="A5" s="7"/>
      <c r="B5" s="7"/>
      <c r="C5" s="18" t="s">
        <v>5</v>
      </c>
      <c r="D5" s="19" t="s">
        <v>6</v>
      </c>
      <c r="E5" s="19"/>
      <c r="F5" s="19"/>
      <c r="G5" s="19"/>
      <c r="H5" s="20">
        <v>0.25</v>
      </c>
      <c r="I5" s="21"/>
    </row>
    <row r="6" spans="1:9" x14ac:dyDescent="0.25">
      <c r="A6" s="22"/>
      <c r="B6" s="23"/>
      <c r="C6" s="24" t="s">
        <v>7</v>
      </c>
      <c r="D6" s="25"/>
      <c r="E6" s="25"/>
      <c r="F6" s="25"/>
      <c r="G6" s="25"/>
      <c r="H6" s="26" t="s">
        <v>8</v>
      </c>
      <c r="I6" s="27">
        <f>I73</f>
        <v>52395.387500000004</v>
      </c>
    </row>
    <row r="7" spans="1:9" x14ac:dyDescent="0.25">
      <c r="A7" s="28"/>
      <c r="B7" s="29"/>
      <c r="C7" s="30" t="s">
        <v>9</v>
      </c>
      <c r="D7" s="31"/>
      <c r="E7" s="31"/>
      <c r="F7" s="31"/>
      <c r="G7" s="31"/>
      <c r="H7" s="32"/>
      <c r="I7" s="11"/>
    </row>
    <row r="8" spans="1:9" x14ac:dyDescent="0.25">
      <c r="A8" s="33"/>
      <c r="B8" s="34" t="s">
        <v>10</v>
      </c>
      <c r="C8" s="16" t="s">
        <v>11</v>
      </c>
      <c r="D8" s="35"/>
      <c r="E8" s="35"/>
      <c r="F8" s="35"/>
      <c r="G8" s="35"/>
      <c r="H8" s="36"/>
      <c r="I8" s="15"/>
    </row>
    <row r="9" spans="1:9" x14ac:dyDescent="0.25">
      <c r="A9" s="33"/>
      <c r="B9" s="34" t="s">
        <v>12</v>
      </c>
      <c r="C9" s="16" t="s">
        <v>13</v>
      </c>
      <c r="D9" s="35"/>
      <c r="E9" s="35"/>
      <c r="F9" s="35"/>
      <c r="G9" s="35"/>
      <c r="H9" s="36"/>
      <c r="I9" s="15"/>
    </row>
    <row r="10" spans="1:9" x14ac:dyDescent="0.25">
      <c r="A10" s="33"/>
      <c r="B10" s="34" t="s">
        <v>14</v>
      </c>
      <c r="C10" s="16" t="s">
        <v>15</v>
      </c>
      <c r="D10" s="35"/>
      <c r="E10" s="35"/>
      <c r="F10" s="35"/>
      <c r="G10" s="35"/>
      <c r="H10" s="36"/>
      <c r="I10" s="15"/>
    </row>
    <row r="11" spans="1:9" x14ac:dyDescent="0.25">
      <c r="A11" s="33"/>
      <c r="B11" s="34" t="s">
        <v>16</v>
      </c>
      <c r="C11" s="16" t="s">
        <v>17</v>
      </c>
      <c r="D11" s="35"/>
      <c r="E11" s="35"/>
      <c r="F11" s="35"/>
      <c r="G11" s="35"/>
      <c r="H11" s="36"/>
      <c r="I11" s="15"/>
    </row>
    <row r="12" spans="1:9" x14ac:dyDescent="0.25">
      <c r="A12" s="33"/>
      <c r="B12" s="34" t="s">
        <v>18</v>
      </c>
      <c r="C12" s="16" t="s">
        <v>19</v>
      </c>
      <c r="D12" s="35"/>
      <c r="E12" s="35"/>
      <c r="F12" s="35"/>
      <c r="G12" s="35"/>
      <c r="H12" s="36"/>
      <c r="I12" s="15"/>
    </row>
    <row r="13" spans="1:9" x14ac:dyDescent="0.25">
      <c r="A13" s="37"/>
      <c r="B13" s="38" t="s">
        <v>20</v>
      </c>
      <c r="C13" s="18" t="s">
        <v>21</v>
      </c>
      <c r="D13" s="39"/>
      <c r="E13" s="39"/>
      <c r="F13" s="39"/>
      <c r="G13" s="39"/>
      <c r="H13" s="20"/>
      <c r="I13" s="21"/>
    </row>
    <row r="14" spans="1:9" x14ac:dyDescent="0.25">
      <c r="A14" s="37"/>
      <c r="B14" s="38" t="s">
        <v>22</v>
      </c>
      <c r="C14" s="18" t="s">
        <v>23</v>
      </c>
      <c r="D14" s="39"/>
      <c r="E14" s="39"/>
      <c r="F14" s="39"/>
      <c r="G14" s="39"/>
      <c r="H14" s="20"/>
      <c r="I14" s="21"/>
    </row>
    <row r="15" spans="1:9" x14ac:dyDescent="0.25">
      <c r="A15" s="37"/>
      <c r="B15" s="40" t="s">
        <v>24</v>
      </c>
      <c r="C15" s="41" t="s">
        <v>25</v>
      </c>
      <c r="D15" s="39"/>
      <c r="E15" s="39"/>
      <c r="F15" s="39"/>
      <c r="G15" s="39"/>
      <c r="H15" s="20"/>
      <c r="I15" s="21"/>
    </row>
    <row r="16" spans="1:9" x14ac:dyDescent="0.25">
      <c r="A16" s="42"/>
      <c r="B16" s="43">
        <v>9</v>
      </c>
      <c r="C16" s="41" t="s">
        <v>26</v>
      </c>
      <c r="D16" s="44"/>
      <c r="E16" s="44"/>
      <c r="F16" s="44"/>
      <c r="G16" s="44"/>
      <c r="H16" s="45"/>
      <c r="I16" s="46"/>
    </row>
    <row r="17" spans="1:11" ht="25.5" x14ac:dyDescent="0.25">
      <c r="A17" s="47" t="s">
        <v>27</v>
      </c>
      <c r="B17" s="48" t="s">
        <v>28</v>
      </c>
      <c r="C17" s="49" t="s">
        <v>29</v>
      </c>
      <c r="D17" s="50" t="s">
        <v>30</v>
      </c>
      <c r="E17" s="51" t="s">
        <v>31</v>
      </c>
      <c r="F17" s="51" t="s">
        <v>32</v>
      </c>
      <c r="G17" s="51" t="s">
        <v>33</v>
      </c>
      <c r="H17" s="51" t="s">
        <v>34</v>
      </c>
      <c r="I17" s="52" t="s">
        <v>35</v>
      </c>
    </row>
    <row r="18" spans="1:11" x14ac:dyDescent="0.25">
      <c r="A18" s="53"/>
      <c r="B18" s="54"/>
      <c r="C18" s="55" t="s">
        <v>36</v>
      </c>
      <c r="D18" s="56"/>
      <c r="E18" s="57"/>
      <c r="F18" s="58"/>
      <c r="G18" s="59"/>
      <c r="H18" s="58"/>
      <c r="I18" s="60"/>
    </row>
    <row r="19" spans="1:11" x14ac:dyDescent="0.25">
      <c r="A19" s="61"/>
      <c r="B19" s="62"/>
      <c r="C19" s="63"/>
      <c r="D19" s="64"/>
      <c r="E19" s="65"/>
      <c r="F19" s="66"/>
      <c r="G19" s="66"/>
      <c r="H19" s="67">
        <f t="shared" ref="H19:H27" si="0">G19*(1+$H$5)</f>
        <v>0</v>
      </c>
      <c r="I19" s="15"/>
      <c r="J19" s="68"/>
      <c r="K19" s="68"/>
    </row>
    <row r="20" spans="1:11" s="77" customFormat="1" ht="12.75" x14ac:dyDescent="0.2">
      <c r="A20" s="69"/>
      <c r="B20" s="70">
        <v>1</v>
      </c>
      <c r="C20" s="71" t="s">
        <v>37</v>
      </c>
      <c r="D20" s="72"/>
      <c r="E20" s="73"/>
      <c r="F20" s="74"/>
      <c r="G20" s="74"/>
      <c r="H20" s="73">
        <f t="shared" si="0"/>
        <v>0</v>
      </c>
      <c r="I20" s="75">
        <f>SUM(H23:H37)</f>
        <v>23750.012500000004</v>
      </c>
      <c r="J20" s="76"/>
      <c r="K20" s="76"/>
    </row>
    <row r="21" spans="1:11" x14ac:dyDescent="0.25">
      <c r="A21" s="61"/>
      <c r="B21" s="64"/>
      <c r="C21" s="78"/>
      <c r="D21" s="78"/>
      <c r="E21" s="14"/>
      <c r="F21" s="78"/>
      <c r="G21" s="78"/>
      <c r="H21" s="67">
        <f t="shared" si="0"/>
        <v>0</v>
      </c>
      <c r="I21" s="15"/>
      <c r="J21" s="68"/>
      <c r="K21" s="68"/>
    </row>
    <row r="22" spans="1:11" x14ac:dyDescent="0.25">
      <c r="A22" s="61"/>
      <c r="B22" s="64"/>
      <c r="C22" s="63" t="s">
        <v>38</v>
      </c>
      <c r="D22" s="64"/>
      <c r="E22" s="65"/>
      <c r="F22" s="66"/>
      <c r="G22" s="66"/>
      <c r="H22" s="67">
        <f t="shared" si="0"/>
        <v>0</v>
      </c>
      <c r="I22" s="15"/>
      <c r="J22" s="68"/>
      <c r="K22" s="68"/>
    </row>
    <row r="23" spans="1:11" ht="37.5" customHeight="1" x14ac:dyDescent="0.25">
      <c r="A23" s="61" t="s">
        <v>39</v>
      </c>
      <c r="B23" s="64" t="s">
        <v>40</v>
      </c>
      <c r="C23" s="79" t="s">
        <v>41</v>
      </c>
      <c r="D23" s="64" t="s">
        <v>42</v>
      </c>
      <c r="E23" s="65">
        <v>90</v>
      </c>
      <c r="F23" s="66">
        <v>65.930000000000007</v>
      </c>
      <c r="G23" s="66">
        <f>F23*E23</f>
        <v>5933.7000000000007</v>
      </c>
      <c r="H23" s="67">
        <f t="shared" si="0"/>
        <v>7417.1250000000009</v>
      </c>
      <c r="I23" s="15"/>
      <c r="J23" s="68"/>
      <c r="K23" s="68"/>
    </row>
    <row r="24" spans="1:11" x14ac:dyDescent="0.25">
      <c r="A24" s="61"/>
      <c r="B24" s="64" t="s">
        <v>43</v>
      </c>
      <c r="C24" s="63" t="s">
        <v>44</v>
      </c>
      <c r="D24" s="64" t="s">
        <v>45</v>
      </c>
      <c r="E24" s="65">
        <v>160</v>
      </c>
      <c r="F24" s="65">
        <v>7.92</v>
      </c>
      <c r="G24" s="66">
        <f>F24*E24</f>
        <v>1267.2</v>
      </c>
      <c r="H24" s="67">
        <f t="shared" si="0"/>
        <v>1584</v>
      </c>
      <c r="I24" s="15"/>
      <c r="J24" s="68"/>
      <c r="K24" s="68"/>
    </row>
    <row r="25" spans="1:11" x14ac:dyDescent="0.25">
      <c r="A25" s="61"/>
      <c r="B25" s="80"/>
      <c r="C25" s="63" t="s">
        <v>46</v>
      </c>
      <c r="D25" s="64"/>
      <c r="E25" s="65"/>
      <c r="F25" s="66"/>
      <c r="G25" s="66"/>
      <c r="H25" s="67">
        <f t="shared" si="0"/>
        <v>0</v>
      </c>
      <c r="I25" s="15"/>
      <c r="J25" s="68"/>
      <c r="K25" s="68"/>
    </row>
    <row r="26" spans="1:11" ht="25.5" x14ac:dyDescent="0.25">
      <c r="A26" s="61" t="s">
        <v>39</v>
      </c>
      <c r="B26" s="64" t="s">
        <v>47</v>
      </c>
      <c r="C26" s="79" t="s">
        <v>48</v>
      </c>
      <c r="D26" s="64" t="s">
        <v>42</v>
      </c>
      <c r="E26" s="65">
        <v>54</v>
      </c>
      <c r="F26" s="66">
        <v>65.930000000000007</v>
      </c>
      <c r="G26" s="66">
        <f>F26*E26</f>
        <v>3560.2200000000003</v>
      </c>
      <c r="H26" s="67">
        <f t="shared" si="0"/>
        <v>4450.2750000000005</v>
      </c>
      <c r="I26" s="15"/>
      <c r="J26" s="68"/>
      <c r="K26" s="68"/>
    </row>
    <row r="27" spans="1:11" x14ac:dyDescent="0.25">
      <c r="A27" s="61"/>
      <c r="B27" s="64" t="s">
        <v>49</v>
      </c>
      <c r="C27" s="63" t="s">
        <v>44</v>
      </c>
      <c r="D27" s="64" t="s">
        <v>45</v>
      </c>
      <c r="E27" s="65">
        <v>96</v>
      </c>
      <c r="F27" s="65">
        <v>7.92</v>
      </c>
      <c r="G27" s="66">
        <f>F27*E27</f>
        <v>760.31999999999994</v>
      </c>
      <c r="H27" s="67">
        <f t="shared" si="0"/>
        <v>950.39999999999986</v>
      </c>
      <c r="I27" s="15"/>
      <c r="J27" s="68"/>
      <c r="K27" s="68"/>
    </row>
    <row r="28" spans="1:11" x14ac:dyDescent="0.25">
      <c r="A28" s="61"/>
      <c r="B28" s="80"/>
      <c r="C28" s="63"/>
      <c r="D28" s="64"/>
      <c r="E28" s="65"/>
      <c r="F28" s="65"/>
      <c r="G28" s="66"/>
      <c r="H28" s="67"/>
      <c r="I28" s="15"/>
      <c r="J28" s="68"/>
      <c r="K28" s="68"/>
    </row>
    <row r="29" spans="1:11" x14ac:dyDescent="0.25">
      <c r="A29" s="81"/>
      <c r="B29" s="80"/>
      <c r="C29" s="63" t="s">
        <v>50</v>
      </c>
      <c r="D29" s="64"/>
      <c r="E29" s="65"/>
      <c r="F29" s="65"/>
      <c r="G29" s="66"/>
      <c r="H29" s="67">
        <f>G29*(1+$H$5)</f>
        <v>0</v>
      </c>
      <c r="I29" s="15"/>
      <c r="J29" s="68"/>
      <c r="K29" s="68"/>
    </row>
    <row r="30" spans="1:11" ht="25.5" x14ac:dyDescent="0.25">
      <c r="A30" s="81" t="s">
        <v>51</v>
      </c>
      <c r="B30" s="64" t="s">
        <v>52</v>
      </c>
      <c r="C30" s="79" t="s">
        <v>53</v>
      </c>
      <c r="D30" s="82" t="s">
        <v>54</v>
      </c>
      <c r="E30" s="65">
        <v>35</v>
      </c>
      <c r="F30" s="83">
        <v>12.6</v>
      </c>
      <c r="G30" s="66">
        <f>F30*E30</f>
        <v>441</v>
      </c>
      <c r="H30" s="67">
        <f>G30*(1+$H$5)</f>
        <v>551.25</v>
      </c>
      <c r="I30" s="15"/>
      <c r="J30" s="68"/>
      <c r="K30" s="68"/>
    </row>
    <row r="31" spans="1:11" ht="25.5" x14ac:dyDescent="0.25">
      <c r="A31" s="81" t="s">
        <v>55</v>
      </c>
      <c r="B31" s="64" t="s">
        <v>56</v>
      </c>
      <c r="C31" s="79" t="s">
        <v>57</v>
      </c>
      <c r="D31" s="64" t="s">
        <v>45</v>
      </c>
      <c r="E31" s="65">
        <v>250</v>
      </c>
      <c r="F31" s="65">
        <v>7.92</v>
      </c>
      <c r="G31" s="66">
        <f>F31*E31</f>
        <v>1980</v>
      </c>
      <c r="H31" s="67">
        <f>G31*(1+$H$5)</f>
        <v>2475</v>
      </c>
      <c r="I31" s="15"/>
      <c r="J31" s="68"/>
      <c r="K31" s="68"/>
    </row>
    <row r="32" spans="1:11" ht="25.5" x14ac:dyDescent="0.25">
      <c r="A32" s="81" t="s">
        <v>58</v>
      </c>
      <c r="B32" s="64" t="s">
        <v>59</v>
      </c>
      <c r="C32" s="79" t="s">
        <v>60</v>
      </c>
      <c r="D32" s="64" t="s">
        <v>61</v>
      </c>
      <c r="E32" s="65">
        <v>2</v>
      </c>
      <c r="F32" s="65">
        <v>281.51</v>
      </c>
      <c r="G32" s="66">
        <f>F32*E32</f>
        <v>563.02</v>
      </c>
      <c r="H32" s="67">
        <f>G32*(1+$H$5)</f>
        <v>703.77499999999998</v>
      </c>
      <c r="I32" s="15"/>
      <c r="J32" s="68"/>
      <c r="K32" s="68"/>
    </row>
    <row r="33" spans="1:11" x14ac:dyDescent="0.25">
      <c r="A33" s="81"/>
      <c r="B33" s="80"/>
      <c r="C33" s="63"/>
      <c r="D33" s="64"/>
      <c r="E33" s="65"/>
      <c r="F33" s="65"/>
      <c r="G33" s="66"/>
      <c r="H33" s="67"/>
      <c r="I33" s="15"/>
      <c r="J33" s="68"/>
      <c r="K33" s="68"/>
    </row>
    <row r="34" spans="1:11" ht="19.5" customHeight="1" x14ac:dyDescent="0.25">
      <c r="A34" s="81"/>
      <c r="B34" s="80"/>
      <c r="C34" s="63" t="s">
        <v>62</v>
      </c>
      <c r="D34" s="64"/>
      <c r="E34" s="65"/>
      <c r="F34" s="65"/>
      <c r="G34" s="65"/>
      <c r="H34" s="67">
        <f>G34*(1+$H$5)</f>
        <v>0</v>
      </c>
      <c r="I34" s="15"/>
      <c r="J34" s="68"/>
      <c r="K34" s="68"/>
    </row>
    <row r="35" spans="1:11" ht="25.5" x14ac:dyDescent="0.25">
      <c r="A35" s="81" t="s">
        <v>51</v>
      </c>
      <c r="B35" s="64" t="s">
        <v>63</v>
      </c>
      <c r="C35" s="79" t="s">
        <v>64</v>
      </c>
      <c r="D35" s="82" t="s">
        <v>54</v>
      </c>
      <c r="E35" s="65">
        <v>25</v>
      </c>
      <c r="F35" s="83">
        <v>12.6</v>
      </c>
      <c r="G35" s="66">
        <f>F35*E35</f>
        <v>315</v>
      </c>
      <c r="H35" s="67">
        <f>G35*(1+$H$5)</f>
        <v>393.75</v>
      </c>
      <c r="I35" s="15"/>
      <c r="J35" s="68"/>
      <c r="K35" s="68"/>
    </row>
    <row r="36" spans="1:11" ht="25.5" x14ac:dyDescent="0.25">
      <c r="A36" s="81" t="s">
        <v>55</v>
      </c>
      <c r="B36" s="64" t="s">
        <v>65</v>
      </c>
      <c r="C36" s="79" t="s">
        <v>66</v>
      </c>
      <c r="D36" s="64" t="s">
        <v>45</v>
      </c>
      <c r="E36" s="65">
        <v>350</v>
      </c>
      <c r="F36" s="65">
        <v>7.92</v>
      </c>
      <c r="G36" s="66">
        <f>F36*E36</f>
        <v>2772</v>
      </c>
      <c r="H36" s="67">
        <f>G36*(1+$H$5)</f>
        <v>3465</v>
      </c>
      <c r="I36" s="15"/>
      <c r="J36" s="68"/>
      <c r="K36" s="68"/>
    </row>
    <row r="37" spans="1:11" ht="18" customHeight="1" x14ac:dyDescent="0.25">
      <c r="A37" s="81" t="s">
        <v>58</v>
      </c>
      <c r="B37" s="64" t="s">
        <v>67</v>
      </c>
      <c r="C37" s="63" t="s">
        <v>68</v>
      </c>
      <c r="D37" s="64" t="s">
        <v>61</v>
      </c>
      <c r="E37" s="65">
        <v>5</v>
      </c>
      <c r="F37" s="65">
        <v>281.51</v>
      </c>
      <c r="G37" s="66">
        <f>F37*E37</f>
        <v>1407.55</v>
      </c>
      <c r="H37" s="67">
        <f>G37*(1+$H$5)</f>
        <v>1759.4375</v>
      </c>
      <c r="I37" s="15"/>
      <c r="J37" s="68"/>
      <c r="K37" s="68"/>
    </row>
    <row r="38" spans="1:11" x14ac:dyDescent="0.25">
      <c r="J38" s="68"/>
      <c r="K38" s="68"/>
    </row>
    <row r="39" spans="1:11" x14ac:dyDescent="0.25">
      <c r="A39" s="84"/>
      <c r="B39" s="70">
        <v>2</v>
      </c>
      <c r="C39" s="71" t="s">
        <v>69</v>
      </c>
      <c r="D39" s="72"/>
      <c r="E39" s="73"/>
      <c r="F39" s="74"/>
      <c r="G39" s="74"/>
      <c r="H39" s="73"/>
      <c r="I39" s="75">
        <f>SUM(H42:H43)</f>
        <v>359.9375</v>
      </c>
      <c r="J39" s="68"/>
      <c r="K39" s="68"/>
    </row>
    <row r="40" spans="1:11" x14ac:dyDescent="0.25">
      <c r="A40" s="85"/>
      <c r="B40" s="86"/>
      <c r="C40" s="87"/>
      <c r="D40" s="86"/>
      <c r="E40" s="88"/>
      <c r="F40" s="88"/>
      <c r="G40" s="88"/>
      <c r="H40" s="89"/>
      <c r="I40" s="90"/>
      <c r="J40" s="68"/>
      <c r="K40" s="68"/>
    </row>
    <row r="41" spans="1:11" ht="25.5" x14ac:dyDescent="0.25">
      <c r="A41" s="61" t="s">
        <v>70</v>
      </c>
      <c r="B41" s="64"/>
      <c r="C41" s="91" t="s">
        <v>71</v>
      </c>
      <c r="D41" s="64"/>
      <c r="E41" s="65"/>
      <c r="F41" s="64"/>
      <c r="G41" s="64"/>
      <c r="H41" s="65"/>
      <c r="I41" s="92"/>
      <c r="J41" s="68"/>
      <c r="K41" s="68"/>
    </row>
    <row r="42" spans="1:11" ht="25.5" x14ac:dyDescent="0.25">
      <c r="A42" s="61" t="s">
        <v>70</v>
      </c>
      <c r="B42" s="62" t="s">
        <v>72</v>
      </c>
      <c r="C42" s="82" t="s">
        <v>73</v>
      </c>
      <c r="D42" s="62" t="s">
        <v>61</v>
      </c>
      <c r="E42" s="66">
        <v>45</v>
      </c>
      <c r="F42" s="66">
        <v>4.43</v>
      </c>
      <c r="G42" s="66">
        <f>F42*E42</f>
        <v>199.35</v>
      </c>
      <c r="H42" s="65">
        <f>G42*(1+$H$5)</f>
        <v>249.1875</v>
      </c>
      <c r="I42" s="93"/>
      <c r="J42" s="68"/>
      <c r="K42" s="68"/>
    </row>
    <row r="43" spans="1:11" x14ac:dyDescent="0.25">
      <c r="A43" s="61" t="s">
        <v>70</v>
      </c>
      <c r="B43" s="62" t="s">
        <v>74</v>
      </c>
      <c r="C43" s="82" t="s">
        <v>75</v>
      </c>
      <c r="D43" s="62" t="s">
        <v>61</v>
      </c>
      <c r="E43" s="66">
        <v>20</v>
      </c>
      <c r="F43" s="66">
        <v>4.43</v>
      </c>
      <c r="G43" s="66">
        <f>F43*E43</f>
        <v>88.6</v>
      </c>
      <c r="H43" s="65">
        <f>G43*(1+$H$5)</f>
        <v>110.75</v>
      </c>
      <c r="I43" s="93"/>
      <c r="J43" s="68"/>
      <c r="K43" s="68"/>
    </row>
    <row r="44" spans="1:11" x14ac:dyDescent="0.25">
      <c r="A44" s="81"/>
      <c r="B44" s="64"/>
      <c r="C44" s="63"/>
      <c r="D44" s="64"/>
      <c r="E44" s="65"/>
      <c r="F44" s="65"/>
      <c r="G44" s="66"/>
      <c r="H44" s="65"/>
      <c r="I44" s="15"/>
      <c r="J44" s="68"/>
      <c r="K44" s="68"/>
    </row>
    <row r="45" spans="1:11" x14ac:dyDescent="0.25">
      <c r="A45" s="84"/>
      <c r="B45" s="94">
        <v>3</v>
      </c>
      <c r="C45" s="95" t="s">
        <v>76</v>
      </c>
      <c r="D45" s="96"/>
      <c r="E45" s="97"/>
      <c r="F45" s="98"/>
      <c r="G45" s="98"/>
      <c r="H45" s="97"/>
      <c r="I45" s="99">
        <f>SUM(H46:H52)</f>
        <v>16426.5</v>
      </c>
      <c r="J45" s="68"/>
      <c r="K45" s="68"/>
    </row>
    <row r="46" spans="1:11" ht="38.25" x14ac:dyDescent="0.25">
      <c r="A46" s="100" t="s">
        <v>77</v>
      </c>
      <c r="B46" s="63" t="s">
        <v>78</v>
      </c>
      <c r="C46" s="79" t="s">
        <v>79</v>
      </c>
      <c r="D46" s="82" t="s">
        <v>54</v>
      </c>
      <c r="E46" s="101">
        <v>80</v>
      </c>
      <c r="F46" s="101">
        <v>114.04</v>
      </c>
      <c r="G46" s="66">
        <f>F46*E46</f>
        <v>9123.2000000000007</v>
      </c>
      <c r="H46" s="65">
        <f>G46*(1+$H$5)</f>
        <v>11404</v>
      </c>
      <c r="I46" s="15"/>
      <c r="J46" s="68"/>
      <c r="K46" s="68"/>
    </row>
    <row r="47" spans="1:11" ht="38.25" x14ac:dyDescent="0.25">
      <c r="A47" s="100" t="s">
        <v>80</v>
      </c>
      <c r="B47" s="63" t="s">
        <v>81</v>
      </c>
      <c r="C47" s="79" t="s">
        <v>82</v>
      </c>
      <c r="D47" s="82" t="s">
        <v>54</v>
      </c>
      <c r="E47" s="101">
        <v>100</v>
      </c>
      <c r="F47" s="101">
        <v>2.89</v>
      </c>
      <c r="G47" s="66">
        <f>F47*E47</f>
        <v>289</v>
      </c>
      <c r="H47" s="65">
        <f>G47*(1+$H$5)</f>
        <v>361.25</v>
      </c>
      <c r="I47" s="15"/>
      <c r="J47" s="68"/>
      <c r="K47" s="68"/>
    </row>
    <row r="48" spans="1:11" ht="25.5" x14ac:dyDescent="0.25">
      <c r="A48" s="100" t="s">
        <v>83</v>
      </c>
      <c r="B48" s="63" t="s">
        <v>84</v>
      </c>
      <c r="C48" s="79" t="s">
        <v>85</v>
      </c>
      <c r="D48" s="82" t="s">
        <v>54</v>
      </c>
      <c r="E48" s="101">
        <v>100</v>
      </c>
      <c r="F48" s="101">
        <v>23.77</v>
      </c>
      <c r="G48" s="66">
        <f>F48*E48</f>
        <v>2377</v>
      </c>
      <c r="H48" s="65">
        <f>G48*(1+$H$5)</f>
        <v>2971.25</v>
      </c>
      <c r="I48" s="15"/>
      <c r="J48" s="68"/>
      <c r="K48" s="68"/>
    </row>
    <row r="49" spans="1:11" x14ac:dyDescent="0.25">
      <c r="A49" s="81"/>
      <c r="B49" s="102"/>
      <c r="C49" s="63"/>
      <c r="D49" s="82"/>
      <c r="E49" s="65"/>
      <c r="F49" s="65"/>
      <c r="G49" s="66"/>
      <c r="H49" s="65"/>
      <c r="I49" s="15"/>
      <c r="J49" s="68"/>
      <c r="K49" s="68"/>
    </row>
    <row r="50" spans="1:11" x14ac:dyDescent="0.25">
      <c r="A50" s="100"/>
      <c r="B50" s="102"/>
      <c r="C50" s="63" t="s">
        <v>86</v>
      </c>
      <c r="D50" s="82"/>
      <c r="E50" s="101"/>
      <c r="F50" s="101"/>
      <c r="G50" s="103"/>
      <c r="H50" s="101"/>
      <c r="I50" s="104"/>
      <c r="J50" s="68"/>
      <c r="K50" s="68"/>
    </row>
    <row r="51" spans="1:11" x14ac:dyDescent="0.25">
      <c r="A51" s="105" t="s">
        <v>87</v>
      </c>
      <c r="B51" s="63" t="s">
        <v>88</v>
      </c>
      <c r="C51" s="63" t="s">
        <v>89</v>
      </c>
      <c r="D51" s="82" t="s">
        <v>54</v>
      </c>
      <c r="E51" s="101">
        <v>100</v>
      </c>
      <c r="F51" s="101">
        <v>2.67</v>
      </c>
      <c r="G51" s="66">
        <f>F51*E51</f>
        <v>267</v>
      </c>
      <c r="H51" s="65">
        <f>G51*(1+$H$5)</f>
        <v>333.75</v>
      </c>
      <c r="I51" s="106"/>
      <c r="J51" s="68"/>
      <c r="K51" s="68"/>
    </row>
    <row r="52" spans="1:11" ht="25.5" x14ac:dyDescent="0.25">
      <c r="A52" s="100" t="s">
        <v>90</v>
      </c>
      <c r="B52" s="63" t="s">
        <v>91</v>
      </c>
      <c r="C52" s="79" t="s">
        <v>92</v>
      </c>
      <c r="D52" s="82" t="s">
        <v>54</v>
      </c>
      <c r="E52" s="101">
        <v>100</v>
      </c>
      <c r="F52" s="101">
        <v>10.85</v>
      </c>
      <c r="G52" s="66">
        <f>F52*E52</f>
        <v>1085</v>
      </c>
      <c r="H52" s="65">
        <f>G52*(1+$H$5)</f>
        <v>1356.25</v>
      </c>
      <c r="I52" s="104"/>
      <c r="J52" s="68"/>
      <c r="K52" s="68"/>
    </row>
    <row r="53" spans="1:11" x14ac:dyDescent="0.25">
      <c r="A53" s="84"/>
      <c r="B53" s="94">
        <v>4</v>
      </c>
      <c r="C53" s="95" t="s">
        <v>93</v>
      </c>
      <c r="D53" s="96"/>
      <c r="E53" s="97"/>
      <c r="F53" s="98"/>
      <c r="G53" s="98"/>
      <c r="H53" s="97"/>
      <c r="I53" s="99">
        <f>SUM(H54:H55)</f>
        <v>8100</v>
      </c>
      <c r="J53" s="68"/>
      <c r="K53" s="68"/>
    </row>
    <row r="54" spans="1:11" x14ac:dyDescent="0.25">
      <c r="A54" s="81"/>
      <c r="B54" s="64"/>
      <c r="C54" s="63" t="s">
        <v>94</v>
      </c>
      <c r="D54" s="64"/>
      <c r="E54" s="65"/>
      <c r="F54" s="65"/>
      <c r="G54" s="65"/>
      <c r="H54" s="67"/>
      <c r="I54" s="15"/>
      <c r="J54" s="68"/>
      <c r="K54" s="68"/>
    </row>
    <row r="55" spans="1:11" ht="51" x14ac:dyDescent="0.25">
      <c r="A55" s="107" t="s">
        <v>95</v>
      </c>
      <c r="B55" s="64" t="s">
        <v>96</v>
      </c>
      <c r="C55" s="79" t="s">
        <v>97</v>
      </c>
      <c r="D55" s="82" t="s">
        <v>54</v>
      </c>
      <c r="E55" s="65">
        <v>54</v>
      </c>
      <c r="F55" s="65">
        <v>120</v>
      </c>
      <c r="G55" s="66">
        <f>F55*E55</f>
        <v>6480</v>
      </c>
      <c r="H55" s="65">
        <f>G55*(1+$H$5)</f>
        <v>8100</v>
      </c>
      <c r="I55" s="15"/>
      <c r="J55" s="68"/>
      <c r="K55" s="68"/>
    </row>
    <row r="56" spans="1:11" x14ac:dyDescent="0.25">
      <c r="A56" s="107"/>
      <c r="B56" s="64"/>
      <c r="C56" s="79"/>
      <c r="D56" s="82"/>
      <c r="E56" s="65"/>
      <c r="F56" s="65"/>
      <c r="G56" s="66"/>
      <c r="H56" s="67"/>
      <c r="I56" s="15"/>
      <c r="J56" s="68"/>
      <c r="K56" s="68"/>
    </row>
    <row r="57" spans="1:11" x14ac:dyDescent="0.25">
      <c r="A57" s="84"/>
      <c r="B57" s="94">
        <v>5</v>
      </c>
      <c r="C57" s="95" t="s">
        <v>98</v>
      </c>
      <c r="D57" s="96"/>
      <c r="E57" s="97"/>
      <c r="F57" s="98"/>
      <c r="G57" s="98"/>
      <c r="H57" s="97"/>
      <c r="I57" s="99">
        <f>SUM(H58:H61)</f>
        <v>1335.1875</v>
      </c>
      <c r="J57" s="68"/>
      <c r="K57" s="68"/>
    </row>
    <row r="58" spans="1:11" ht="54.75" customHeight="1" x14ac:dyDescent="0.25">
      <c r="A58" s="81" t="s">
        <v>99</v>
      </c>
      <c r="B58" s="64" t="s">
        <v>100</v>
      </c>
      <c r="C58" s="108" t="s">
        <v>101</v>
      </c>
      <c r="D58" s="64" t="s">
        <v>102</v>
      </c>
      <c r="E58" s="65">
        <v>7</v>
      </c>
      <c r="F58" s="65">
        <v>38.450000000000003</v>
      </c>
      <c r="G58" s="66">
        <f>F58*E58</f>
        <v>269.15000000000003</v>
      </c>
      <c r="H58" s="65">
        <f>G58*(1+$H$5)</f>
        <v>336.43750000000006</v>
      </c>
      <c r="I58" s="109"/>
      <c r="J58" s="68"/>
      <c r="K58" s="68"/>
    </row>
    <row r="59" spans="1:11" ht="27.75" customHeight="1" x14ac:dyDescent="0.25">
      <c r="A59" s="81"/>
      <c r="B59" s="64"/>
      <c r="C59" s="108" t="s">
        <v>103</v>
      </c>
      <c r="D59" s="64"/>
      <c r="E59" s="65"/>
      <c r="F59" s="65"/>
      <c r="G59" s="66"/>
      <c r="H59" s="65"/>
      <c r="I59" s="109"/>
      <c r="J59" s="68"/>
      <c r="K59" s="68"/>
    </row>
    <row r="60" spans="1:11" ht="54.75" customHeight="1" x14ac:dyDescent="0.25">
      <c r="A60" s="81"/>
      <c r="B60" s="110" t="s">
        <v>104</v>
      </c>
      <c r="C60" s="79" t="s">
        <v>105</v>
      </c>
      <c r="D60" s="64" t="s">
        <v>106</v>
      </c>
      <c r="E60" s="65">
        <v>1</v>
      </c>
      <c r="F60" s="65">
        <v>700</v>
      </c>
      <c r="G60" s="66">
        <f>F60*E60</f>
        <v>700</v>
      </c>
      <c r="H60" s="65">
        <f>G60*(1+$H$5)</f>
        <v>875</v>
      </c>
      <c r="I60" s="109"/>
      <c r="J60" s="68"/>
      <c r="K60" s="68"/>
    </row>
    <row r="61" spans="1:11" ht="25.5" x14ac:dyDescent="0.25">
      <c r="A61" s="107" t="s">
        <v>107</v>
      </c>
      <c r="B61" s="64" t="s">
        <v>108</v>
      </c>
      <c r="C61" s="111" t="s">
        <v>109</v>
      </c>
      <c r="D61" s="64" t="s">
        <v>102</v>
      </c>
      <c r="E61" s="65">
        <v>1.5</v>
      </c>
      <c r="F61" s="65">
        <v>66</v>
      </c>
      <c r="G61" s="66">
        <f>F61*E61</f>
        <v>99</v>
      </c>
      <c r="H61" s="65">
        <f>G61*(1+$H$5)</f>
        <v>123.75</v>
      </c>
      <c r="I61" s="109"/>
      <c r="J61" s="68"/>
      <c r="K61" s="68"/>
    </row>
    <row r="62" spans="1:11" x14ac:dyDescent="0.25">
      <c r="A62" s="81"/>
      <c r="B62" s="64"/>
      <c r="C62" s="78"/>
      <c r="D62" s="64"/>
      <c r="E62" s="65"/>
      <c r="F62" s="65"/>
      <c r="G62" s="66"/>
      <c r="H62" s="67"/>
      <c r="I62" s="109"/>
      <c r="J62" s="68"/>
      <c r="K62" s="68"/>
    </row>
    <row r="63" spans="1:11" x14ac:dyDescent="0.25">
      <c r="A63" s="84"/>
      <c r="B63" s="94">
        <v>6</v>
      </c>
      <c r="C63" s="95" t="s">
        <v>110</v>
      </c>
      <c r="D63" s="96"/>
      <c r="E63" s="97"/>
      <c r="F63" s="98"/>
      <c r="G63" s="98"/>
      <c r="H63" s="97"/>
      <c r="I63" s="99">
        <f>SUM(H65:H66)</f>
        <v>1810.5</v>
      </c>
      <c r="J63" s="68"/>
      <c r="K63" s="68"/>
    </row>
    <row r="64" spans="1:11" x14ac:dyDescent="0.25">
      <c r="A64" s="81"/>
      <c r="B64" s="64"/>
      <c r="C64" s="78" t="s">
        <v>111</v>
      </c>
      <c r="D64" s="82"/>
      <c r="E64" s="65"/>
      <c r="F64" s="65"/>
      <c r="G64" s="66"/>
      <c r="H64" s="67"/>
      <c r="I64" s="112"/>
      <c r="J64" s="68"/>
      <c r="K64" s="68"/>
    </row>
    <row r="65" spans="1:12" x14ac:dyDescent="0.25">
      <c r="A65" s="81" t="s">
        <v>112</v>
      </c>
      <c r="B65" s="64" t="s">
        <v>113</v>
      </c>
      <c r="C65" s="63" t="s">
        <v>114</v>
      </c>
      <c r="D65" s="64" t="s">
        <v>61</v>
      </c>
      <c r="E65" s="65">
        <v>2.4</v>
      </c>
      <c r="F65" s="65">
        <v>76</v>
      </c>
      <c r="G65" s="66">
        <f>F65*E65</f>
        <v>182.4</v>
      </c>
      <c r="H65" s="67">
        <f>G65*(1+$H$5)</f>
        <v>228</v>
      </c>
      <c r="I65" s="15"/>
      <c r="J65" s="68"/>
      <c r="K65" s="68"/>
    </row>
    <row r="66" spans="1:12" x14ac:dyDescent="0.25">
      <c r="A66" s="81" t="s">
        <v>115</v>
      </c>
      <c r="B66" s="64" t="s">
        <v>116</v>
      </c>
      <c r="C66" s="63" t="s">
        <v>117</v>
      </c>
      <c r="D66" s="64" t="s">
        <v>42</v>
      </c>
      <c r="E66" s="65">
        <v>30</v>
      </c>
      <c r="F66" s="65">
        <v>42.2</v>
      </c>
      <c r="G66" s="66">
        <f>F66*E66</f>
        <v>1266</v>
      </c>
      <c r="H66" s="67">
        <f>G66*(1+$H$5)</f>
        <v>1582.5</v>
      </c>
      <c r="I66" s="15"/>
      <c r="J66" s="68"/>
      <c r="K66" s="68"/>
    </row>
    <row r="67" spans="1:12" x14ac:dyDescent="0.25">
      <c r="A67" s="81"/>
      <c r="B67" s="64"/>
      <c r="C67" s="63"/>
      <c r="D67" s="64"/>
      <c r="E67" s="65"/>
      <c r="F67" s="65"/>
      <c r="G67" s="66"/>
      <c r="H67" s="67"/>
      <c r="I67" s="15"/>
      <c r="J67" s="68"/>
      <c r="K67" s="68"/>
    </row>
    <row r="68" spans="1:12" x14ac:dyDescent="0.25">
      <c r="A68" s="84"/>
      <c r="B68" s="94">
        <v>7</v>
      </c>
      <c r="C68" s="95" t="s">
        <v>118</v>
      </c>
      <c r="D68" s="96"/>
      <c r="E68" s="97"/>
      <c r="F68" s="98"/>
      <c r="G68" s="98"/>
      <c r="H68" s="97"/>
      <c r="I68" s="99">
        <f>H69</f>
        <v>613.25</v>
      </c>
      <c r="J68" s="68"/>
      <c r="K68" s="68"/>
    </row>
    <row r="69" spans="1:12" x14ac:dyDescent="0.25">
      <c r="A69" s="81" t="s">
        <v>119</v>
      </c>
      <c r="B69" s="64" t="s">
        <v>120</v>
      </c>
      <c r="C69" s="63" t="s">
        <v>121</v>
      </c>
      <c r="D69" s="64" t="s">
        <v>61</v>
      </c>
      <c r="E69" s="65">
        <v>20</v>
      </c>
      <c r="F69" s="65">
        <v>24.53</v>
      </c>
      <c r="G69" s="66">
        <f>F69*E69</f>
        <v>490.6</v>
      </c>
      <c r="H69" s="67">
        <f>G69*(1+$H$5)</f>
        <v>613.25</v>
      </c>
      <c r="I69" s="109"/>
      <c r="J69" s="68"/>
      <c r="K69" s="68"/>
    </row>
    <row r="70" spans="1:12" x14ac:dyDescent="0.25">
      <c r="A70" s="33"/>
      <c r="B70" s="62"/>
      <c r="C70" s="113"/>
      <c r="D70" s="113"/>
      <c r="E70" s="67"/>
      <c r="F70" s="66"/>
      <c r="G70" s="66"/>
      <c r="H70" s="66"/>
      <c r="I70" s="114"/>
      <c r="J70" s="68"/>
      <c r="K70" s="68"/>
    </row>
    <row r="71" spans="1:12" x14ac:dyDescent="0.25">
      <c r="A71" s="33"/>
      <c r="B71" s="62"/>
      <c r="C71" s="113"/>
      <c r="D71" s="64"/>
      <c r="E71" s="65"/>
      <c r="F71" s="66"/>
      <c r="G71" s="66"/>
      <c r="H71" s="66"/>
      <c r="I71" s="114"/>
      <c r="J71" s="68"/>
      <c r="K71" s="68"/>
      <c r="L71" s="68"/>
    </row>
    <row r="72" spans="1:12" x14ac:dyDescent="0.25">
      <c r="A72" s="37"/>
      <c r="B72" s="115"/>
      <c r="C72" s="116"/>
      <c r="D72" s="116"/>
      <c r="E72" s="117"/>
      <c r="F72" s="118"/>
      <c r="G72" s="118"/>
      <c r="H72" s="118"/>
      <c r="I72" s="119"/>
      <c r="J72" s="68"/>
      <c r="K72" s="68"/>
    </row>
    <row r="73" spans="1:12" s="77" customFormat="1" x14ac:dyDescent="0.25">
      <c r="A73" s="69"/>
      <c r="B73" s="70"/>
      <c r="C73" s="72" t="s">
        <v>122</v>
      </c>
      <c r="D73" s="72"/>
      <c r="E73" s="73"/>
      <c r="F73" s="74"/>
      <c r="G73" s="74">
        <f>SUM(G21:G71)</f>
        <v>41916.31</v>
      </c>
      <c r="H73" s="74">
        <f>SUM(H21:H71)</f>
        <v>52395.387500000004</v>
      </c>
      <c r="I73" s="120">
        <f>SUM(I20:I71)</f>
        <v>52395.387500000004</v>
      </c>
      <c r="J73" s="68"/>
      <c r="K73" s="76"/>
    </row>
    <row r="74" spans="1:12" x14ac:dyDescent="0.25">
      <c r="A74" s="81"/>
      <c r="B74" s="64"/>
      <c r="C74" s="63" t="s">
        <v>123</v>
      </c>
      <c r="D74" s="64"/>
      <c r="E74" s="65"/>
      <c r="F74" s="65"/>
      <c r="G74" s="65"/>
      <c r="H74" s="14"/>
      <c r="I74" s="15"/>
      <c r="J74" s="68"/>
      <c r="K74" s="68"/>
    </row>
    <row r="75" spans="1:12" x14ac:dyDescent="0.25">
      <c r="A75" s="81"/>
      <c r="B75" s="64"/>
      <c r="C75" s="63" t="s">
        <v>124</v>
      </c>
      <c r="D75" s="64"/>
      <c r="E75" s="65"/>
      <c r="F75" s="65"/>
      <c r="G75" s="65"/>
      <c r="H75" s="14"/>
      <c r="I75" s="15"/>
      <c r="J75" s="68"/>
      <c r="K75" s="68"/>
    </row>
    <row r="76" spans="1:12" x14ac:dyDescent="0.25">
      <c r="A76" s="81"/>
      <c r="B76" s="64"/>
      <c r="C76" s="63" t="s">
        <v>125</v>
      </c>
      <c r="D76" s="64"/>
      <c r="E76" s="65"/>
      <c r="F76" s="65"/>
      <c r="G76" s="65"/>
      <c r="H76" s="14"/>
      <c r="I76" s="15"/>
      <c r="J76" s="68"/>
      <c r="K76" s="68"/>
    </row>
    <row r="77" spans="1:12" x14ac:dyDescent="0.25">
      <c r="A77" s="81"/>
      <c r="B77" s="64"/>
      <c r="C77" s="63" t="s">
        <v>126</v>
      </c>
      <c r="D77" s="64"/>
      <c r="E77" s="65"/>
      <c r="F77" s="65"/>
      <c r="G77" s="65"/>
      <c r="H77" s="14"/>
      <c r="I77" s="15"/>
      <c r="J77" s="68"/>
      <c r="K77" s="68"/>
    </row>
    <row r="78" spans="1:12" x14ac:dyDescent="0.25">
      <c r="A78" s="81"/>
      <c r="B78" s="64"/>
      <c r="C78" s="63" t="s">
        <v>127</v>
      </c>
      <c r="D78" s="64"/>
      <c r="E78" s="65"/>
      <c r="F78" s="65"/>
      <c r="G78" s="65"/>
      <c r="H78" s="14"/>
      <c r="I78" s="15"/>
      <c r="J78" s="68"/>
      <c r="K78" s="68"/>
    </row>
    <row r="79" spans="1:12" x14ac:dyDescent="0.25">
      <c r="A79" s="81"/>
      <c r="B79" s="64"/>
      <c r="C79" s="63" t="s">
        <v>128</v>
      </c>
      <c r="D79" s="64"/>
      <c r="E79" s="65"/>
      <c r="F79" s="65"/>
      <c r="G79" s="65"/>
      <c r="H79" s="14"/>
      <c r="I79" s="15"/>
      <c r="J79" s="68"/>
      <c r="K79" s="68"/>
    </row>
    <row r="80" spans="1:12" x14ac:dyDescent="0.25">
      <c r="A80" s="121"/>
      <c r="B80" s="122"/>
      <c r="C80" s="123" t="s">
        <v>129</v>
      </c>
      <c r="D80" s="122"/>
      <c r="E80" s="124"/>
      <c r="F80" s="124"/>
      <c r="G80" s="124"/>
      <c r="H80" s="125"/>
      <c r="I80" s="46"/>
      <c r="J80" s="68"/>
      <c r="K80" s="68"/>
    </row>
  </sheetData>
  <mergeCells count="5">
    <mergeCell ref="A2:B5"/>
    <mergeCell ref="D2:G2"/>
    <mergeCell ref="D3:G3"/>
    <mergeCell ref="D4:G4"/>
    <mergeCell ref="D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RODRIGUES ANDRADE</dc:creator>
  <cp:lastModifiedBy>EDUARDO RODRIGUES ANDRADE</cp:lastModifiedBy>
  <dcterms:created xsi:type="dcterms:W3CDTF">2019-08-12T14:59:30Z</dcterms:created>
  <dcterms:modified xsi:type="dcterms:W3CDTF">2019-08-12T15:00:29Z</dcterms:modified>
</cp:coreProperties>
</file>